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g19-fl1\root\1100_産業振興課\1101_農林振興係\03　有害鳥獣関係\★嘉飯桂地区鳥獣被害防止対策協議会【事務局用フォルダ】\嘉飯桂鳥獣協議会事務局【Ｒ7年度事務局】\05_会議\20250620‗ＨＰ掲載\原本\"/>
    </mc:Choice>
  </mc:AlternateContent>
  <xr:revisionPtr revIDLastSave="0" documentId="13_ncr:1_{B2B5A8D0-38B0-40D6-A04B-48221EB7DDF1}" xr6:coauthVersionLast="36" xr6:coauthVersionMax="36" xr10:uidLastSave="{00000000-0000-0000-0000-000000000000}"/>
  <bookViews>
    <workbookView xWindow="-120" yWindow="-120" windowWidth="19440" windowHeight="15000" activeTab="1" xr2:uid="{00000000-000D-0000-FFFF-FFFF00000000}"/>
  </bookViews>
  <sheets>
    <sheet name="電気柵（1.1ｍ）" sheetId="2" r:id="rId1"/>
    <sheet name="電気柵（2.1ｍ）" sheetId="3" r:id="rId2"/>
    <sheet name="１セットあたり目安" sheetId="4" r:id="rId3"/>
  </sheets>
  <definedNames>
    <definedName name="_xlnm.Print_Area" localSheetId="0">'電気柵（1.1ｍ）'!$A$1:$Q$12</definedName>
    <definedName name="_xlnm.Print_Area" localSheetId="1">'電気柵（2.1ｍ）'!$A$1:$Q$19</definedName>
  </definedNames>
  <calcPr calcId="191029"/>
</workbook>
</file>

<file path=xl/calcChain.xml><?xml version="1.0" encoding="utf-8"?>
<calcChain xmlns="http://schemas.openxmlformats.org/spreadsheetml/2006/main">
  <c r="H15" i="3" l="1"/>
  <c r="H16" i="3" s="1"/>
  <c r="H19" i="3" s="1"/>
  <c r="L6" i="2" l="1"/>
  <c r="H6" i="2"/>
  <c r="G6" i="2"/>
  <c r="H10" i="3"/>
  <c r="G16" i="3"/>
  <c r="G13" i="3"/>
  <c r="H13" i="3" s="1"/>
  <c r="G12" i="3"/>
  <c r="H12" i="3" s="1"/>
  <c r="G11" i="3"/>
  <c r="H11" i="3" s="1"/>
  <c r="G10" i="3"/>
  <c r="G9" i="3"/>
  <c r="H9" i="3" s="1"/>
  <c r="G8" i="3"/>
  <c r="H8" i="3" s="1"/>
  <c r="G7" i="3"/>
  <c r="H7" i="3" s="1"/>
  <c r="G6" i="3"/>
  <c r="G14" i="3" s="1"/>
  <c r="G19" i="3" s="1"/>
  <c r="L13" i="3"/>
  <c r="L8" i="3"/>
  <c r="L15" i="3"/>
  <c r="L16" i="3" s="1"/>
  <c r="L9" i="3"/>
  <c r="L10" i="3"/>
  <c r="L14" i="3" s="1"/>
  <c r="L11" i="3"/>
  <c r="L12" i="3"/>
  <c r="L7" i="3"/>
  <c r="L6" i="3"/>
  <c r="L19" i="3" l="1"/>
  <c r="H6" i="3"/>
  <c r="H14" i="3" s="1"/>
  <c r="F19" i="3"/>
  <c r="I19" i="3"/>
  <c r="J19" i="3"/>
  <c r="K19" i="3"/>
  <c r="M19" i="3"/>
  <c r="E19" i="3"/>
  <c r="F12" i="2"/>
  <c r="I14" i="3"/>
  <c r="J14" i="3"/>
  <c r="K14" i="3"/>
  <c r="M14" i="3"/>
  <c r="F14" i="3"/>
  <c r="E14" i="3"/>
  <c r="P14" i="3"/>
  <c r="O14" i="3"/>
  <c r="N14" i="3"/>
  <c r="I12" i="2"/>
  <c r="J12" i="2"/>
  <c r="K12" i="2"/>
  <c r="L12" i="2"/>
  <c r="M12" i="2"/>
  <c r="N12" i="2"/>
  <c r="O12" i="2"/>
  <c r="P12" i="2"/>
  <c r="E12" i="2"/>
  <c r="P7" i="2"/>
  <c r="O7" i="2"/>
  <c r="N7" i="2"/>
  <c r="M7" i="2"/>
  <c r="L7" i="2"/>
  <c r="K7" i="2"/>
  <c r="J7" i="2"/>
  <c r="I7" i="2"/>
  <c r="H7" i="2"/>
  <c r="H12" i="2" s="1"/>
  <c r="G7" i="2"/>
  <c r="G12" i="2" s="1"/>
  <c r="F7" i="2"/>
  <c r="E7" i="2"/>
  <c r="E11" i="2"/>
  <c r="E9" i="2"/>
  <c r="J16" i="3" l="1"/>
  <c r="M18" i="3" l="1"/>
  <c r="G18" i="3"/>
  <c r="H18" i="3"/>
  <c r="I18" i="3"/>
  <c r="J18" i="3"/>
  <c r="K18" i="3"/>
  <c r="L18" i="3"/>
  <c r="F18" i="3"/>
  <c r="G11" i="2"/>
  <c r="H11" i="2"/>
  <c r="I11" i="2"/>
  <c r="J11" i="2"/>
  <c r="K11" i="2"/>
  <c r="L11" i="2"/>
  <c r="M11" i="2"/>
  <c r="F11" i="2"/>
  <c r="I16" i="3"/>
  <c r="K16" i="3"/>
  <c r="F16" i="3"/>
  <c r="M16" i="3"/>
  <c r="G9" i="2" l="1"/>
  <c r="H9" i="2"/>
  <c r="I9" i="2"/>
  <c r="J9" i="2"/>
  <c r="K9" i="2"/>
  <c r="L9" i="2"/>
  <c r="M9" i="2"/>
  <c r="F9" i="2"/>
  <c r="N16" i="3"/>
  <c r="O16" i="3"/>
  <c r="P16" i="3"/>
  <c r="N19" i="3" l="1"/>
  <c r="P19" i="3"/>
  <c r="O19" i="3"/>
</calcChain>
</file>

<file path=xl/sharedStrings.xml><?xml version="1.0" encoding="utf-8"?>
<sst xmlns="http://schemas.openxmlformats.org/spreadsheetml/2006/main" count="94" uniqueCount="49">
  <si>
    <t>整備地区名</t>
    <rPh sb="4" eb="5">
      <t>メイ</t>
    </rPh>
    <phoneticPr fontId="1"/>
  </si>
  <si>
    <t>ワイヤーメッシュ</t>
  </si>
  <si>
    <t>桂川町小計</t>
    <rPh sb="0" eb="2">
      <t>ケイセン</t>
    </rPh>
    <rPh sb="2" eb="3">
      <t>マチ</t>
    </rPh>
    <rPh sb="3" eb="4">
      <t>ショウ</t>
    </rPh>
    <phoneticPr fontId="1"/>
  </si>
  <si>
    <t>飯塚市</t>
    <rPh sb="0" eb="2">
      <t>イイヅカ</t>
    </rPh>
    <rPh sb="2" eb="3">
      <t>シ</t>
    </rPh>
    <phoneticPr fontId="1"/>
  </si>
  <si>
    <t>備　　考</t>
    <rPh sb="0" eb="1">
      <t>ソナエ</t>
    </rPh>
    <rPh sb="3" eb="4">
      <t>コウ</t>
    </rPh>
    <phoneticPr fontId="1"/>
  </si>
  <si>
    <t>1.2ｍ</t>
    <phoneticPr fontId="1"/>
  </si>
  <si>
    <t>2.0ｍ</t>
    <phoneticPr fontId="1"/>
  </si>
  <si>
    <t>地区数</t>
    <rPh sb="0" eb="2">
      <t>チク</t>
    </rPh>
    <rPh sb="2" eb="3">
      <t>スウ</t>
    </rPh>
    <phoneticPr fontId="1"/>
  </si>
  <si>
    <t>地区数計</t>
    <rPh sb="0" eb="2">
      <t>チク</t>
    </rPh>
    <rPh sb="2" eb="3">
      <t>スウ</t>
    </rPh>
    <rPh sb="3" eb="4">
      <t>ケイ</t>
    </rPh>
    <phoneticPr fontId="1"/>
  </si>
  <si>
    <t>市町名</t>
    <rPh sb="0" eb="2">
      <t>シチョウ</t>
    </rPh>
    <rPh sb="2" eb="3">
      <t>メイ</t>
    </rPh>
    <phoneticPr fontId="1"/>
  </si>
  <si>
    <t>番号</t>
    <rPh sb="0" eb="2">
      <t>バンゴウ</t>
    </rPh>
    <phoneticPr fontId="1"/>
  </si>
  <si>
    <t>合　　　　　計</t>
    <rPh sb="0" eb="1">
      <t>ゴウ</t>
    </rPh>
    <rPh sb="6" eb="7">
      <t>ケイ</t>
    </rPh>
    <phoneticPr fontId="1"/>
  </si>
  <si>
    <t>○電気柵（高さ１．1m)</t>
    <rPh sb="1" eb="3">
      <t>デンキ</t>
    </rPh>
    <rPh sb="3" eb="4">
      <t>サク</t>
    </rPh>
    <rPh sb="5" eb="6">
      <t>タカ</t>
    </rPh>
    <phoneticPr fontId="1"/>
  </si>
  <si>
    <t>○電気柵（高さ２．1m)</t>
    <rPh sb="1" eb="3">
      <t>デンキ</t>
    </rPh>
    <rPh sb="3" eb="4">
      <t>サク</t>
    </rPh>
    <rPh sb="5" eb="6">
      <t>タカ</t>
    </rPh>
    <phoneticPr fontId="1"/>
  </si>
  <si>
    <t>本体（台）</t>
    <rPh sb="0" eb="2">
      <t>ホンタイ</t>
    </rPh>
    <rPh sb="3" eb="4">
      <t>ダイ</t>
    </rPh>
    <phoneticPr fontId="1"/>
  </si>
  <si>
    <t>支柱（本）</t>
    <rPh sb="0" eb="2">
      <t>シチュウ</t>
    </rPh>
    <rPh sb="3" eb="4">
      <t>ホン</t>
    </rPh>
    <phoneticPr fontId="1"/>
  </si>
  <si>
    <t>ガイシ（フック）
（個）</t>
    <rPh sb="10" eb="11">
      <t>コ</t>
    </rPh>
    <phoneticPr fontId="1"/>
  </si>
  <si>
    <t>電線（500ｍ）
（巻）</t>
    <rPh sb="0" eb="2">
      <t>デンセン</t>
    </rPh>
    <rPh sb="10" eb="11">
      <t>マ</t>
    </rPh>
    <phoneticPr fontId="1"/>
  </si>
  <si>
    <t>巻取器（台）</t>
    <rPh sb="0" eb="2">
      <t>マキト</t>
    </rPh>
    <rPh sb="2" eb="3">
      <t>キ</t>
    </rPh>
    <rPh sb="4" eb="5">
      <t>ダイ</t>
    </rPh>
    <phoneticPr fontId="1"/>
  </si>
  <si>
    <t>検電器（台）</t>
    <rPh sb="0" eb="3">
      <t>ケンデンキ</t>
    </rPh>
    <rPh sb="4" eb="5">
      <t>ダイ</t>
    </rPh>
    <phoneticPr fontId="1"/>
  </si>
  <si>
    <t>ゲート（個）</t>
    <rPh sb="4" eb="5">
      <t>コ</t>
    </rPh>
    <phoneticPr fontId="1"/>
  </si>
  <si>
    <t>要望距離（ｍ）</t>
    <rPh sb="0" eb="2">
      <t>ヨウボウ</t>
    </rPh>
    <rPh sb="2" eb="4">
      <t>キョリ</t>
    </rPh>
    <phoneticPr fontId="1"/>
  </si>
  <si>
    <t>高さ１.1ｍ電気柵</t>
    <rPh sb="0" eb="1">
      <t>タカ</t>
    </rPh>
    <rPh sb="6" eb="8">
      <t>デンキ</t>
    </rPh>
    <rPh sb="8" eb="9">
      <t>サク</t>
    </rPh>
    <phoneticPr fontId="1"/>
  </si>
  <si>
    <t>高さ2.1ｍ電気柵</t>
    <rPh sb="0" eb="1">
      <t>タカ</t>
    </rPh>
    <rPh sb="6" eb="8">
      <t>デンキ</t>
    </rPh>
    <rPh sb="8" eb="9">
      <t>サク</t>
    </rPh>
    <phoneticPr fontId="1"/>
  </si>
  <si>
    <t>ガイシ（フック）</t>
    <phoneticPr fontId="1"/>
  </si>
  <si>
    <t>電線（500ｍ）</t>
    <rPh sb="0" eb="2">
      <t>デンセン</t>
    </rPh>
    <phoneticPr fontId="1"/>
  </si>
  <si>
    <t>巻取器（台）</t>
    <rPh sb="0" eb="1">
      <t>マ</t>
    </rPh>
    <rPh sb="1" eb="2">
      <t>トリ</t>
    </rPh>
    <rPh sb="2" eb="3">
      <t>キ</t>
    </rPh>
    <rPh sb="4" eb="5">
      <t>ダイ</t>
    </rPh>
    <phoneticPr fontId="1"/>
  </si>
  <si>
    <t>電気柵（高さ１．２ｍ）</t>
    <rPh sb="0" eb="2">
      <t>デンキ</t>
    </rPh>
    <rPh sb="2" eb="3">
      <t>サク</t>
    </rPh>
    <rPh sb="4" eb="5">
      <t>タカ</t>
    </rPh>
    <phoneticPr fontId="1"/>
  </si>
  <si>
    <t>電気柵（高さ２．１ｍ）</t>
    <rPh sb="0" eb="2">
      <t>デンキ</t>
    </rPh>
    <rPh sb="2" eb="3">
      <t>サク</t>
    </rPh>
    <rPh sb="4" eb="5">
      <t>タカ</t>
    </rPh>
    <phoneticPr fontId="1"/>
  </si>
  <si>
    <t>電気柵１セットあたり目安</t>
    <rPh sb="0" eb="2">
      <t>デンキ</t>
    </rPh>
    <rPh sb="2" eb="3">
      <t>サク</t>
    </rPh>
    <rPh sb="10" eb="12">
      <t>メヤス</t>
    </rPh>
    <phoneticPr fontId="1"/>
  </si>
  <si>
    <t>ガイシ［フック］（個）</t>
    <rPh sb="9" eb="10">
      <t>コ</t>
    </rPh>
    <phoneticPr fontId="1"/>
  </si>
  <si>
    <t>飯塚市小計</t>
    <rPh sb="0" eb="2">
      <t>イイヅカ</t>
    </rPh>
    <rPh sb="2" eb="3">
      <t>シ</t>
    </rPh>
    <rPh sb="3" eb="4">
      <t>ショウ</t>
    </rPh>
    <phoneticPr fontId="1"/>
  </si>
  <si>
    <t>飯塚市</t>
    <rPh sb="0" eb="3">
      <t>イイヅカシ</t>
    </rPh>
    <phoneticPr fontId="1"/>
  </si>
  <si>
    <t>嘉麻市</t>
    <rPh sb="0" eb="3">
      <t>カマシ</t>
    </rPh>
    <phoneticPr fontId="1"/>
  </si>
  <si>
    <t>嘉麻市小計</t>
    <rPh sb="0" eb="2">
      <t>カマ</t>
    </rPh>
    <rPh sb="2" eb="3">
      <t>シ</t>
    </rPh>
    <rPh sb="3" eb="4">
      <t>ショウ</t>
    </rPh>
    <phoneticPr fontId="1"/>
  </si>
  <si>
    <t>嘉麻市小計</t>
    <rPh sb="0" eb="2">
      <t>カマ</t>
    </rPh>
    <rPh sb="2" eb="3">
      <t>シ</t>
    </rPh>
    <rPh sb="3" eb="5">
      <t>ショウケイ</t>
    </rPh>
    <phoneticPr fontId="1"/>
  </si>
  <si>
    <t>嘉麻市</t>
    <rPh sb="0" eb="2">
      <t>カマ</t>
    </rPh>
    <rPh sb="2" eb="3">
      <t>シ</t>
    </rPh>
    <phoneticPr fontId="1"/>
  </si>
  <si>
    <t>桂川町</t>
    <rPh sb="0" eb="2">
      <t>ケイセン</t>
    </rPh>
    <rPh sb="2" eb="3">
      <t>マチ</t>
    </rPh>
    <phoneticPr fontId="1"/>
  </si>
  <si>
    <t>明星寺・潤野</t>
    <rPh sb="0" eb="3">
      <t>ミョウジョウジ</t>
    </rPh>
    <rPh sb="4" eb="5">
      <t>ウルオ</t>
    </rPh>
    <rPh sb="5" eb="6">
      <t>ノ</t>
    </rPh>
    <phoneticPr fontId="1"/>
  </si>
  <si>
    <t>八木山</t>
    <rPh sb="0" eb="3">
      <t>ヤキヤマ</t>
    </rPh>
    <phoneticPr fontId="1"/>
  </si>
  <si>
    <t>蓮台寺Ａ</t>
    <rPh sb="0" eb="3">
      <t>レンダイジ</t>
    </rPh>
    <phoneticPr fontId="1"/>
  </si>
  <si>
    <t>蓮台寺Ｂ-1</t>
    <rPh sb="0" eb="3">
      <t>レンダイジ</t>
    </rPh>
    <phoneticPr fontId="1"/>
  </si>
  <si>
    <t>蓮台寺Ｂ-2</t>
    <rPh sb="0" eb="3">
      <t>レンダイジ</t>
    </rPh>
    <phoneticPr fontId="1"/>
  </si>
  <si>
    <t>蓮台寺Ｃ</t>
    <rPh sb="0" eb="3">
      <t>レンダイジ</t>
    </rPh>
    <phoneticPr fontId="1"/>
  </si>
  <si>
    <t>蓮台寺Ｄ</t>
    <rPh sb="0" eb="3">
      <t>レンダイジ</t>
    </rPh>
    <phoneticPr fontId="1"/>
  </si>
  <si>
    <t>蓮台寺Ｅ</t>
    <rPh sb="0" eb="3">
      <t>レンダイジ</t>
    </rPh>
    <phoneticPr fontId="1"/>
  </si>
  <si>
    <t>泉河内</t>
    <rPh sb="0" eb="1">
      <t>イズミ</t>
    </rPh>
    <rPh sb="1" eb="3">
      <t>ゴウチ</t>
    </rPh>
    <phoneticPr fontId="1"/>
  </si>
  <si>
    <t>長尾</t>
    <rPh sb="0" eb="2">
      <t>ナガオ</t>
    </rPh>
    <phoneticPr fontId="1"/>
  </si>
  <si>
    <t>別紙（納品場所）</t>
    <rPh sb="0" eb="2">
      <t>ベッシ</t>
    </rPh>
    <rPh sb="3" eb="5">
      <t>ノウヒン</t>
    </rPh>
    <rPh sb="5" eb="7">
      <t>バショ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</si>
</sst>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27">
    <xf numFmtId="0" fontId="0" fillId="0" borderId="0" xfId="0"/>
    <xf numFmtId="176" fontId="2" fillId="3" borderId="2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38" fontId="2" fillId="0" borderId="0" xfId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38" fontId="2" fillId="0" borderId="3" xfId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77" fontId="2" fillId="4" borderId="10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3" borderId="11" xfId="0" applyFont="1" applyFill="1" applyBorder="1" applyAlignment="1">
      <alignment horizontal="center" vertical="center"/>
    </xf>
    <xf numFmtId="177" fontId="2" fillId="3" borderId="12" xfId="0" applyNumberFormat="1" applyFont="1" applyFill="1" applyBorder="1" applyAlignment="1">
      <alignment vertical="center"/>
    </xf>
    <xf numFmtId="176" fontId="2" fillId="3" borderId="7" xfId="0" applyNumberFormat="1" applyFont="1" applyFill="1" applyBorder="1" applyAlignment="1">
      <alignment vertical="center"/>
    </xf>
    <xf numFmtId="38" fontId="2" fillId="0" borderId="0" xfId="1" applyFont="1" applyBorder="1" applyAlignment="1">
      <alignment horizontal="left" vertical="center"/>
    </xf>
    <xf numFmtId="38" fontId="2" fillId="0" borderId="0" xfId="1" applyFont="1" applyAlignment="1">
      <alignment vertical="center"/>
    </xf>
    <xf numFmtId="38" fontId="2" fillId="0" borderId="0" xfId="1" applyFont="1" applyBorder="1" applyAlignment="1">
      <alignment horizontal="center" vertical="center"/>
    </xf>
    <xf numFmtId="38" fontId="2" fillId="0" borderId="3" xfId="1" applyFont="1" applyBorder="1" applyAlignment="1">
      <alignment horizontal="left" vertical="center"/>
    </xf>
    <xf numFmtId="38" fontId="2" fillId="0" borderId="4" xfId="1" applyFont="1" applyBorder="1" applyAlignment="1">
      <alignment horizontal="center"/>
    </xf>
    <xf numFmtId="38" fontId="2" fillId="0" borderId="2" xfId="1" applyFont="1" applyBorder="1" applyAlignment="1">
      <alignment vertical="center"/>
    </xf>
    <xf numFmtId="38" fontId="2" fillId="0" borderId="7" xfId="1" applyFont="1" applyBorder="1" applyAlignment="1">
      <alignment horizontal="center" vertical="center"/>
    </xf>
    <xf numFmtId="38" fontId="2" fillId="3" borderId="9" xfId="1" applyFont="1" applyFill="1" applyBorder="1" applyAlignment="1">
      <alignment vertical="center"/>
    </xf>
    <xf numFmtId="38" fontId="2" fillId="2" borderId="2" xfId="1" applyFont="1" applyFill="1" applyBorder="1" applyAlignment="1">
      <alignment vertical="center"/>
    </xf>
    <xf numFmtId="38" fontId="2" fillId="3" borderId="11" xfId="1" applyFont="1" applyFill="1" applyBorder="1" applyAlignment="1">
      <alignment horizontal="center" vertical="center"/>
    </xf>
    <xf numFmtId="38" fontId="2" fillId="3" borderId="12" xfId="1" applyFont="1" applyFill="1" applyBorder="1" applyAlignment="1">
      <alignment vertical="center"/>
    </xf>
    <xf numFmtId="38" fontId="2" fillId="3" borderId="7" xfId="1" applyFont="1" applyFill="1" applyBorder="1" applyAlignment="1">
      <alignment vertical="center"/>
    </xf>
    <xf numFmtId="38" fontId="2" fillId="2" borderId="7" xfId="1" applyFont="1" applyFill="1" applyBorder="1" applyAlignment="1">
      <alignment vertical="center"/>
    </xf>
    <xf numFmtId="38" fontId="2" fillId="4" borderId="5" xfId="1" applyFont="1" applyFill="1" applyBorder="1" applyAlignment="1">
      <alignment horizontal="center" vertical="center"/>
    </xf>
    <xf numFmtId="38" fontId="2" fillId="4" borderId="10" xfId="1" applyFont="1" applyFill="1" applyBorder="1" applyAlignment="1">
      <alignment vertical="center"/>
    </xf>
    <xf numFmtId="38" fontId="2" fillId="4" borderId="1" xfId="1" applyFont="1" applyFill="1" applyBorder="1" applyAlignment="1">
      <alignment vertical="center"/>
    </xf>
    <xf numFmtId="38" fontId="4" fillId="0" borderId="0" xfId="1" applyFont="1" applyAlignment="1">
      <alignment vertical="center"/>
    </xf>
    <xf numFmtId="38" fontId="0" fillId="2" borderId="7" xfId="1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38" fontId="2" fillId="0" borderId="2" xfId="1" applyFont="1" applyFill="1" applyBorder="1" applyAlignment="1">
      <alignment vertical="center"/>
    </xf>
    <xf numFmtId="38" fontId="2" fillId="0" borderId="0" xfId="1" applyFont="1" applyFill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38" fontId="3" fillId="0" borderId="9" xfId="1" applyFont="1" applyFill="1" applyBorder="1" applyAlignment="1">
      <alignment vertical="center"/>
    </xf>
    <xf numFmtId="38" fontId="3" fillId="0" borderId="2" xfId="1" applyFont="1" applyFill="1" applyBorder="1" applyAlignment="1">
      <alignment vertical="center"/>
    </xf>
    <xf numFmtId="176" fontId="2" fillId="3" borderId="4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3" fontId="3" fillId="0" borderId="23" xfId="0" applyNumberFormat="1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3" fontId="9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10" fillId="0" borderId="2" xfId="1" applyFont="1" applyFill="1" applyBorder="1" applyAlignment="1">
      <alignment horizontal="center" vertical="center"/>
    </xf>
    <xf numFmtId="38" fontId="10" fillId="3" borderId="8" xfId="1" applyFont="1" applyFill="1" applyBorder="1" applyAlignment="1">
      <alignment horizontal="center" vertical="center"/>
    </xf>
    <xf numFmtId="38" fontId="10" fillId="3" borderId="9" xfId="1" applyFont="1" applyFill="1" applyBorder="1" applyAlignment="1">
      <alignment vertical="center"/>
    </xf>
    <xf numFmtId="38" fontId="10" fillId="0" borderId="28" xfId="1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top"/>
    </xf>
    <xf numFmtId="38" fontId="10" fillId="0" borderId="6" xfId="1" applyFont="1" applyBorder="1" applyAlignment="1">
      <alignment horizontal="center" vertical="top"/>
    </xf>
    <xf numFmtId="0" fontId="10" fillId="3" borderId="8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177" fontId="10" fillId="3" borderId="9" xfId="0" applyNumberFormat="1" applyFont="1" applyFill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177" fontId="10" fillId="3" borderId="15" xfId="0" applyNumberFormat="1" applyFont="1" applyFill="1" applyBorder="1" applyAlignment="1">
      <alignment vertical="center"/>
    </xf>
    <xf numFmtId="177" fontId="10" fillId="3" borderId="12" xfId="0" applyNumberFormat="1" applyFont="1" applyFill="1" applyBorder="1" applyAlignment="1">
      <alignment vertical="center"/>
    </xf>
    <xf numFmtId="38" fontId="10" fillId="0" borderId="9" xfId="1" applyFont="1" applyFill="1" applyBorder="1" applyAlignment="1">
      <alignment vertical="center"/>
    </xf>
    <xf numFmtId="38" fontId="10" fillId="0" borderId="2" xfId="1" applyFont="1" applyFill="1" applyBorder="1" applyAlignment="1">
      <alignment vertical="center"/>
    </xf>
    <xf numFmtId="0" fontId="0" fillId="0" borderId="2" xfId="0" applyFont="1" applyBorder="1" applyAlignment="1">
      <alignment vertical="center"/>
    </xf>
    <xf numFmtId="176" fontId="10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8" fontId="10" fillId="0" borderId="18" xfId="1" applyFont="1" applyFill="1" applyBorder="1" applyAlignment="1">
      <alignment horizontal="left" vertical="center"/>
    </xf>
    <xf numFmtId="38" fontId="10" fillId="0" borderId="19" xfId="1" applyFont="1" applyFill="1" applyBorder="1" applyAlignment="1">
      <alignment horizontal="left" vertical="center"/>
    </xf>
    <xf numFmtId="38" fontId="10" fillId="0" borderId="9" xfId="1" applyFont="1" applyFill="1" applyBorder="1" applyAlignment="1">
      <alignment horizontal="left" vertical="center"/>
    </xf>
    <xf numFmtId="38" fontId="10" fillId="3" borderId="2" xfId="1" applyFont="1" applyFill="1" applyBorder="1" applyAlignment="1">
      <alignment horizontal="center" vertical="center"/>
    </xf>
    <xf numFmtId="38" fontId="10" fillId="3" borderId="4" xfId="1" applyFont="1" applyFill="1" applyBorder="1" applyAlignment="1">
      <alignment horizontal="center" vertical="center"/>
    </xf>
    <xf numFmtId="38" fontId="2" fillId="0" borderId="3" xfId="1" applyFont="1" applyBorder="1" applyAlignment="1">
      <alignment horizontal="left" vertical="center"/>
    </xf>
    <xf numFmtId="38" fontId="2" fillId="0" borderId="8" xfId="1" applyFont="1" applyBorder="1" applyAlignment="1">
      <alignment horizontal="center" vertical="center"/>
    </xf>
    <xf numFmtId="38" fontId="2" fillId="0" borderId="13" xfId="1" applyFont="1" applyBorder="1" applyAlignment="1">
      <alignment horizontal="center" vertical="center"/>
    </xf>
    <xf numFmtId="38" fontId="2" fillId="0" borderId="15" xfId="1" applyFont="1" applyBorder="1" applyAlignment="1">
      <alignment horizontal="center" vertical="center"/>
    </xf>
    <xf numFmtId="38" fontId="2" fillId="0" borderId="17" xfId="1" applyFont="1" applyBorder="1" applyAlignment="1">
      <alignment horizontal="center" vertical="center"/>
    </xf>
    <xf numFmtId="38" fontId="2" fillId="0" borderId="14" xfId="1" applyFont="1" applyBorder="1" applyAlignment="1">
      <alignment horizontal="center" vertical="center"/>
    </xf>
    <xf numFmtId="38" fontId="2" fillId="0" borderId="16" xfId="1" applyFont="1" applyBorder="1" applyAlignment="1">
      <alignment horizontal="center" vertical="center"/>
    </xf>
    <xf numFmtId="38" fontId="2" fillId="3" borderId="11" xfId="1" applyFont="1" applyFill="1" applyBorder="1" applyAlignment="1">
      <alignment horizontal="center" vertical="center"/>
    </xf>
    <xf numFmtId="38" fontId="2" fillId="3" borderId="20" xfId="1" applyFont="1" applyFill="1" applyBorder="1" applyAlignment="1">
      <alignment horizontal="center" vertical="center"/>
    </xf>
    <xf numFmtId="38" fontId="2" fillId="3" borderId="12" xfId="1" applyFont="1" applyFill="1" applyBorder="1" applyAlignment="1">
      <alignment horizontal="center" vertical="center"/>
    </xf>
    <xf numFmtId="38" fontId="2" fillId="4" borderId="1" xfId="1" applyFont="1" applyFill="1" applyBorder="1" applyAlignment="1">
      <alignment horizontal="center" vertical="center"/>
    </xf>
    <xf numFmtId="38" fontId="2" fillId="0" borderId="4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18" xfId="1" applyFont="1" applyBorder="1" applyAlignment="1">
      <alignment horizontal="center" vertical="center"/>
    </xf>
    <xf numFmtId="38" fontId="2" fillId="0" borderId="9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 wrapText="1"/>
    </xf>
    <xf numFmtId="38" fontId="6" fillId="0" borderId="6" xfId="1" applyFont="1" applyBorder="1" applyAlignment="1">
      <alignment horizontal="center" vertical="center"/>
    </xf>
    <xf numFmtId="38" fontId="10" fillId="0" borderId="25" xfId="1" applyFont="1" applyFill="1" applyBorder="1" applyAlignment="1">
      <alignment horizontal="left" vertical="center"/>
    </xf>
    <xf numFmtId="38" fontId="10" fillId="0" borderId="26" xfId="1" applyFont="1" applyFill="1" applyBorder="1" applyAlignment="1">
      <alignment horizontal="left" vertical="center"/>
    </xf>
    <xf numFmtId="38" fontId="10" fillId="0" borderId="27" xfId="1" applyFont="1" applyFill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"/>
  <sheetViews>
    <sheetView view="pageBreakPreview" zoomScale="80" zoomScaleNormal="100" zoomScaleSheetLayoutView="80" workbookViewId="0">
      <selection activeCell="G6" sqref="G6"/>
    </sheetView>
  </sheetViews>
  <sheetFormatPr defaultRowHeight="12" x14ac:dyDescent="0.15"/>
  <cols>
    <col min="1" max="1" width="7.25" style="8" bestFit="1" customWidth="1"/>
    <col min="2" max="2" width="5.5" style="8" bestFit="1" customWidth="1"/>
    <col min="3" max="3" width="18.625" style="8" customWidth="1"/>
    <col min="4" max="4" width="9.125" style="8" bestFit="1" customWidth="1"/>
    <col min="5" max="5" width="4.25" style="8" bestFit="1" customWidth="1"/>
    <col min="6" max="12" width="10.625" style="8" customWidth="1"/>
    <col min="13" max="13" width="17.625" style="8" customWidth="1"/>
    <col min="14" max="16" width="5.375" style="8" hidden="1" customWidth="1"/>
    <col min="17" max="17" width="17.625" style="8" customWidth="1"/>
    <col min="18" max="21" width="9" style="8"/>
    <col min="22" max="22" width="14.5" style="8" customWidth="1"/>
    <col min="23" max="16384" width="9" style="8"/>
  </cols>
  <sheetData>
    <row r="1" spans="1:22" s="3" customFormat="1" ht="25.5" customHeight="1" x14ac:dyDescent="0.15">
      <c r="A1" s="75" t="s">
        <v>48</v>
      </c>
      <c r="B1" s="75"/>
      <c r="C1" s="75"/>
      <c r="D1" s="2"/>
      <c r="E1" s="2"/>
      <c r="F1" s="2"/>
      <c r="G1" s="2"/>
      <c r="H1" s="2"/>
      <c r="I1" s="2"/>
      <c r="J1" s="2"/>
      <c r="K1" s="2"/>
    </row>
    <row r="2" spans="1:22" s="3" customFormat="1" ht="13.5" x14ac:dyDescent="0.15">
      <c r="B2" s="5"/>
      <c r="C2" s="5"/>
      <c r="D2" s="5"/>
      <c r="E2" s="5"/>
      <c r="F2" s="5"/>
      <c r="G2" s="5"/>
      <c r="H2" s="5"/>
      <c r="I2" s="5"/>
      <c r="J2" s="5"/>
      <c r="K2" s="5"/>
    </row>
    <row r="3" spans="1:22" s="3" customFormat="1" ht="25.5" customHeight="1" x14ac:dyDescent="0.15">
      <c r="A3" s="78" t="s">
        <v>12</v>
      </c>
      <c r="B3" s="78"/>
      <c r="C3" s="78"/>
      <c r="D3" s="11"/>
      <c r="E3" s="11"/>
      <c r="F3" s="11"/>
      <c r="G3" s="11"/>
      <c r="H3" s="11"/>
      <c r="I3" s="11"/>
      <c r="J3" s="11"/>
      <c r="K3" s="11"/>
      <c r="L3" s="9"/>
      <c r="M3" s="6"/>
      <c r="N3" s="6"/>
      <c r="O3" s="6"/>
      <c r="P3" s="6"/>
      <c r="Q3" s="6"/>
      <c r="V3" s="4"/>
    </row>
    <row r="4" spans="1:22" s="3" customFormat="1" ht="20.100000000000001" customHeight="1" x14ac:dyDescent="0.15">
      <c r="A4" s="81" t="s">
        <v>9</v>
      </c>
      <c r="B4" s="76" t="s">
        <v>10</v>
      </c>
      <c r="C4" s="81" t="s">
        <v>0</v>
      </c>
      <c r="D4" s="82"/>
      <c r="E4" s="76"/>
      <c r="F4" s="85" t="s">
        <v>14</v>
      </c>
      <c r="G4" s="85" t="s">
        <v>15</v>
      </c>
      <c r="H4" s="87" t="s">
        <v>16</v>
      </c>
      <c r="I4" s="87" t="s">
        <v>17</v>
      </c>
      <c r="J4" s="85" t="s">
        <v>18</v>
      </c>
      <c r="K4" s="85" t="s">
        <v>19</v>
      </c>
      <c r="L4" s="85" t="s">
        <v>20</v>
      </c>
      <c r="M4" s="12" t="s">
        <v>22</v>
      </c>
      <c r="N4" s="10"/>
      <c r="O4" s="79" t="s">
        <v>1</v>
      </c>
      <c r="P4" s="79"/>
      <c r="Q4" s="79" t="s">
        <v>4</v>
      </c>
    </row>
    <row r="5" spans="1:22" s="3" customFormat="1" ht="20.100000000000001" customHeight="1" thickBot="1" x14ac:dyDescent="0.2">
      <c r="A5" s="83"/>
      <c r="B5" s="77"/>
      <c r="C5" s="83"/>
      <c r="D5" s="84"/>
      <c r="E5" s="77"/>
      <c r="F5" s="86"/>
      <c r="G5" s="86"/>
      <c r="H5" s="88"/>
      <c r="I5" s="88"/>
      <c r="J5" s="86"/>
      <c r="K5" s="86"/>
      <c r="L5" s="86"/>
      <c r="M5" s="62" t="s">
        <v>21</v>
      </c>
      <c r="N5" s="13" t="s">
        <v>6</v>
      </c>
      <c r="O5" s="13" t="s">
        <v>5</v>
      </c>
      <c r="P5" s="13" t="s">
        <v>6</v>
      </c>
      <c r="Q5" s="98"/>
    </row>
    <row r="6" spans="1:22" s="3" customFormat="1" ht="39.950000000000003" customHeight="1" thickTop="1" x14ac:dyDescent="0.15">
      <c r="A6" s="68" t="s">
        <v>3</v>
      </c>
      <c r="B6" s="65">
        <v>1</v>
      </c>
      <c r="C6" s="89" t="s">
        <v>38</v>
      </c>
      <c r="D6" s="90"/>
      <c r="E6" s="91"/>
      <c r="F6" s="73">
        <v>4</v>
      </c>
      <c r="G6" s="73">
        <f>M6/2.5</f>
        <v>316</v>
      </c>
      <c r="H6" s="73">
        <f>G6*2</f>
        <v>632</v>
      </c>
      <c r="I6" s="73">
        <v>4</v>
      </c>
      <c r="J6" s="73">
        <v>4</v>
      </c>
      <c r="K6" s="73">
        <v>4</v>
      </c>
      <c r="L6" s="74">
        <f>F6*2</f>
        <v>8</v>
      </c>
      <c r="M6" s="74">
        <v>790</v>
      </c>
      <c r="N6" s="50"/>
      <c r="O6" s="50"/>
      <c r="P6" s="50"/>
      <c r="Q6" s="10"/>
    </row>
    <row r="7" spans="1:22" s="3" customFormat="1" ht="39.950000000000003" customHeight="1" x14ac:dyDescent="0.15">
      <c r="A7" s="92" t="s">
        <v>31</v>
      </c>
      <c r="B7" s="80"/>
      <c r="C7" s="80"/>
      <c r="D7" s="64" t="s">
        <v>7</v>
      </c>
      <c r="E7" s="69">
        <f>COUNTA(C6:E6)</f>
        <v>1</v>
      </c>
      <c r="F7" s="1">
        <f t="shared" ref="F7:P7" si="0">SUM(F6:F6)</f>
        <v>4</v>
      </c>
      <c r="G7" s="1">
        <f t="shared" si="0"/>
        <v>316</v>
      </c>
      <c r="H7" s="1">
        <f t="shared" si="0"/>
        <v>632</v>
      </c>
      <c r="I7" s="1">
        <f t="shared" si="0"/>
        <v>4</v>
      </c>
      <c r="J7" s="1">
        <f t="shared" si="0"/>
        <v>4</v>
      </c>
      <c r="K7" s="1">
        <f t="shared" si="0"/>
        <v>4</v>
      </c>
      <c r="L7" s="1">
        <f t="shared" si="0"/>
        <v>8</v>
      </c>
      <c r="M7" s="1">
        <f t="shared" si="0"/>
        <v>790</v>
      </c>
      <c r="N7" s="1">
        <f t="shared" si="0"/>
        <v>0</v>
      </c>
      <c r="O7" s="1">
        <f t="shared" si="0"/>
        <v>0</v>
      </c>
      <c r="P7" s="1">
        <f t="shared" si="0"/>
        <v>0</v>
      </c>
      <c r="Q7" s="7"/>
    </row>
    <row r="8" spans="1:22" s="3" customFormat="1" ht="39.950000000000003" customHeight="1" x14ac:dyDescent="0.15">
      <c r="A8" s="61" t="s">
        <v>36</v>
      </c>
      <c r="B8" s="67"/>
      <c r="C8" s="94"/>
      <c r="D8" s="95"/>
      <c r="E8" s="96"/>
      <c r="F8" s="53"/>
      <c r="G8" s="53"/>
      <c r="H8" s="54"/>
      <c r="I8" s="55"/>
      <c r="J8" s="53"/>
      <c r="K8" s="53"/>
      <c r="L8" s="53"/>
      <c r="M8" s="52"/>
      <c r="N8" s="51"/>
      <c r="O8" s="51"/>
      <c r="P8" s="51"/>
      <c r="Q8" s="51"/>
    </row>
    <row r="9" spans="1:22" s="3" customFormat="1" ht="39.950000000000003" customHeight="1" x14ac:dyDescent="0.15">
      <c r="A9" s="80" t="s">
        <v>35</v>
      </c>
      <c r="B9" s="80"/>
      <c r="C9" s="80"/>
      <c r="D9" s="64" t="s">
        <v>7</v>
      </c>
      <c r="E9" s="66">
        <f>COUNTA(C8:E8)</f>
        <v>0</v>
      </c>
      <c r="F9" s="1">
        <f>SUM(F8:F8)</f>
        <v>0</v>
      </c>
      <c r="G9" s="1">
        <f t="shared" ref="G9:M9" si="1">SUM(G8:G8)</f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0</v>
      </c>
      <c r="L9" s="1">
        <f t="shared" si="1"/>
        <v>0</v>
      </c>
      <c r="M9" s="1">
        <f t="shared" si="1"/>
        <v>0</v>
      </c>
      <c r="N9" s="48"/>
      <c r="O9" s="48"/>
      <c r="P9" s="48"/>
      <c r="Q9" s="49"/>
    </row>
    <row r="10" spans="1:22" s="3" customFormat="1" ht="39.950000000000003" customHeight="1" x14ac:dyDescent="0.15">
      <c r="A10" s="61" t="s">
        <v>37</v>
      </c>
      <c r="B10" s="67"/>
      <c r="C10" s="94"/>
      <c r="D10" s="95"/>
      <c r="E10" s="96"/>
      <c r="F10" s="44"/>
      <c r="G10" s="44"/>
      <c r="H10" s="44"/>
      <c r="I10" s="44"/>
      <c r="J10" s="44"/>
      <c r="K10" s="44"/>
      <c r="L10" s="45"/>
      <c r="M10" s="45"/>
      <c r="N10" s="50"/>
      <c r="O10" s="50"/>
      <c r="P10" s="50"/>
      <c r="Q10" s="10"/>
    </row>
    <row r="11" spans="1:22" s="3" customFormat="1" ht="39.950000000000003" customHeight="1" thickBot="1" x14ac:dyDescent="0.2">
      <c r="A11" s="93" t="s">
        <v>2</v>
      </c>
      <c r="B11" s="93"/>
      <c r="C11" s="93"/>
      <c r="D11" s="18" t="s">
        <v>7</v>
      </c>
      <c r="E11" s="70">
        <f>COUNTA(C10:E10)</f>
        <v>0</v>
      </c>
      <c r="F11" s="19">
        <f>SUM(F10)</f>
        <v>0</v>
      </c>
      <c r="G11" s="19">
        <f t="shared" ref="G11:M11" si="2">SUM(G10)</f>
        <v>0</v>
      </c>
      <c r="H11" s="19">
        <f t="shared" si="2"/>
        <v>0</v>
      </c>
      <c r="I11" s="19">
        <f t="shared" si="2"/>
        <v>0</v>
      </c>
      <c r="J11" s="19">
        <f t="shared" si="2"/>
        <v>0</v>
      </c>
      <c r="K11" s="19">
        <f t="shared" si="2"/>
        <v>0</v>
      </c>
      <c r="L11" s="19">
        <f t="shared" si="2"/>
        <v>0</v>
      </c>
      <c r="M11" s="19">
        <f t="shared" si="2"/>
        <v>0</v>
      </c>
      <c r="N11" s="20"/>
      <c r="O11" s="20"/>
      <c r="P11" s="20"/>
      <c r="Q11" s="17"/>
    </row>
    <row r="12" spans="1:22" s="3" customFormat="1" ht="39.950000000000003" customHeight="1" thickTop="1" x14ac:dyDescent="0.15">
      <c r="A12" s="97" t="s">
        <v>11</v>
      </c>
      <c r="B12" s="97"/>
      <c r="C12" s="97"/>
      <c r="D12" s="14" t="s">
        <v>8</v>
      </c>
      <c r="E12" s="15">
        <f>SUM(E7+E9,E11)</f>
        <v>1</v>
      </c>
      <c r="F12" s="15">
        <f>SUM(F7+F9,F11)</f>
        <v>4</v>
      </c>
      <c r="G12" s="15">
        <f t="shared" ref="G12:P12" si="3">SUM(G7+G9,G11)</f>
        <v>316</v>
      </c>
      <c r="H12" s="15">
        <f t="shared" si="3"/>
        <v>632</v>
      </c>
      <c r="I12" s="15">
        <f t="shared" si="3"/>
        <v>4</v>
      </c>
      <c r="J12" s="15">
        <f t="shared" si="3"/>
        <v>4</v>
      </c>
      <c r="K12" s="15">
        <f t="shared" si="3"/>
        <v>4</v>
      </c>
      <c r="L12" s="15">
        <f t="shared" si="3"/>
        <v>8</v>
      </c>
      <c r="M12" s="15">
        <f t="shared" si="3"/>
        <v>790</v>
      </c>
      <c r="N12" s="15">
        <f t="shared" si="3"/>
        <v>0</v>
      </c>
      <c r="O12" s="15">
        <f t="shared" si="3"/>
        <v>0</v>
      </c>
      <c r="P12" s="15">
        <f t="shared" si="3"/>
        <v>0</v>
      </c>
      <c r="Q12" s="16"/>
    </row>
  </sheetData>
  <mergeCells count="21">
    <mergeCell ref="A11:C11"/>
    <mergeCell ref="C8:E8"/>
    <mergeCell ref="A12:C12"/>
    <mergeCell ref="Q4:Q5"/>
    <mergeCell ref="C10:E10"/>
    <mergeCell ref="A1:C1"/>
    <mergeCell ref="B4:B5"/>
    <mergeCell ref="A3:C3"/>
    <mergeCell ref="O4:P4"/>
    <mergeCell ref="A9:C9"/>
    <mergeCell ref="C4:E5"/>
    <mergeCell ref="A4:A5"/>
    <mergeCell ref="J4:J5"/>
    <mergeCell ref="K4:K5"/>
    <mergeCell ref="L4:L5"/>
    <mergeCell ref="F4:F5"/>
    <mergeCell ref="G4:G5"/>
    <mergeCell ref="H4:H5"/>
    <mergeCell ref="I4:I5"/>
    <mergeCell ref="C6:E6"/>
    <mergeCell ref="A7:C7"/>
  </mergeCells>
  <phoneticPr fontId="1"/>
  <dataValidations count="2">
    <dataValidation imeMode="hiragana" allowBlank="1" showInputMessage="1" showErrorMessage="1" sqref="C10 C6" xr:uid="{00000000-0002-0000-0000-000000000000}"/>
    <dataValidation imeMode="off" allowBlank="1" showInputMessage="1" showErrorMessage="1" sqref="L10:P10 L6:P6" xr:uid="{00000000-0002-0000-0000-000001000000}"/>
  </dataValidations>
  <pageMargins left="0.98425196850393704" right="0" top="0.55118110236220474" bottom="0.59055118110236227" header="0.51181102362204722" footer="0.51181102362204722"/>
  <pageSetup paperSize="9" scale="8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19"/>
  <sheetViews>
    <sheetView tabSelected="1" view="pageBreakPreview" zoomScale="70" zoomScaleNormal="100" zoomScaleSheetLayoutView="70" workbookViewId="0">
      <selection activeCell="A16" sqref="A16:C16"/>
    </sheetView>
  </sheetViews>
  <sheetFormatPr defaultRowHeight="12" x14ac:dyDescent="0.15"/>
  <cols>
    <col min="1" max="1" width="7.25" style="37" bestFit="1" customWidth="1"/>
    <col min="2" max="2" width="5.5" style="37" bestFit="1" customWidth="1"/>
    <col min="3" max="3" width="18.625" style="37" customWidth="1"/>
    <col min="4" max="4" width="9.125" style="37" bestFit="1" customWidth="1"/>
    <col min="5" max="5" width="4.25" style="37" customWidth="1"/>
    <col min="6" max="12" width="10.625" style="37" customWidth="1"/>
    <col min="13" max="13" width="17.625" style="37" customWidth="1"/>
    <col min="14" max="16" width="5.75" style="37" hidden="1" customWidth="1"/>
    <col min="17" max="17" width="17.625" style="37" customWidth="1"/>
    <col min="18" max="21" width="9" style="37"/>
    <col min="22" max="22" width="14.5" style="37" customWidth="1"/>
    <col min="23" max="16384" width="9" style="37"/>
  </cols>
  <sheetData>
    <row r="1" spans="1:22" s="22" customFormat="1" ht="25.5" customHeight="1" x14ac:dyDescent="0.15">
      <c r="A1" s="75" t="s">
        <v>48</v>
      </c>
      <c r="B1" s="75"/>
      <c r="C1" s="75"/>
      <c r="D1" s="21"/>
      <c r="E1" s="21"/>
      <c r="F1" s="21"/>
      <c r="G1" s="21"/>
      <c r="H1" s="21"/>
      <c r="I1" s="21"/>
      <c r="J1" s="21"/>
      <c r="K1" s="21"/>
    </row>
    <row r="2" spans="1:22" s="22" customFormat="1" ht="13.5" x14ac:dyDescent="0.15"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22" s="22" customFormat="1" ht="25.5" customHeight="1" x14ac:dyDescent="0.15">
      <c r="A3" s="104" t="s">
        <v>13</v>
      </c>
      <c r="B3" s="104"/>
      <c r="C3" s="104"/>
      <c r="D3" s="24"/>
      <c r="E3" s="24"/>
      <c r="F3" s="24"/>
      <c r="G3" s="24"/>
      <c r="H3" s="24"/>
      <c r="I3" s="24"/>
      <c r="J3" s="24"/>
      <c r="K3" s="24"/>
      <c r="L3" s="9"/>
      <c r="M3" s="9"/>
      <c r="N3" s="9"/>
      <c r="O3" s="9"/>
      <c r="P3" s="9"/>
      <c r="Q3" s="9"/>
      <c r="U3" s="4"/>
      <c r="V3" s="4"/>
    </row>
    <row r="4" spans="1:22" s="22" customFormat="1" ht="20.100000000000001" customHeight="1" x14ac:dyDescent="0.15">
      <c r="A4" s="105" t="s">
        <v>9</v>
      </c>
      <c r="B4" s="107" t="s">
        <v>10</v>
      </c>
      <c r="C4" s="105" t="s">
        <v>0</v>
      </c>
      <c r="D4" s="109"/>
      <c r="E4" s="107"/>
      <c r="F4" s="115" t="s">
        <v>14</v>
      </c>
      <c r="G4" s="115" t="s">
        <v>15</v>
      </c>
      <c r="H4" s="120" t="s">
        <v>16</v>
      </c>
      <c r="I4" s="120" t="s">
        <v>17</v>
      </c>
      <c r="J4" s="115" t="s">
        <v>18</v>
      </c>
      <c r="K4" s="115" t="s">
        <v>19</v>
      </c>
      <c r="L4" s="115" t="s">
        <v>20</v>
      </c>
      <c r="M4" s="25" t="s">
        <v>23</v>
      </c>
      <c r="N4" s="26"/>
      <c r="O4" s="117" t="s">
        <v>1</v>
      </c>
      <c r="P4" s="118"/>
      <c r="Q4" s="115" t="s">
        <v>4</v>
      </c>
    </row>
    <row r="5" spans="1:22" s="22" customFormat="1" ht="20.100000000000001" customHeight="1" thickBot="1" x14ac:dyDescent="0.2">
      <c r="A5" s="106"/>
      <c r="B5" s="108"/>
      <c r="C5" s="106"/>
      <c r="D5" s="110"/>
      <c r="E5" s="108"/>
      <c r="F5" s="119"/>
      <c r="G5" s="119"/>
      <c r="H5" s="121"/>
      <c r="I5" s="121"/>
      <c r="J5" s="119"/>
      <c r="K5" s="119"/>
      <c r="L5" s="119"/>
      <c r="M5" s="63" t="s">
        <v>21</v>
      </c>
      <c r="N5" s="27" t="s">
        <v>6</v>
      </c>
      <c r="O5" s="27" t="s">
        <v>5</v>
      </c>
      <c r="P5" s="27" t="s">
        <v>6</v>
      </c>
      <c r="Q5" s="116"/>
    </row>
    <row r="6" spans="1:22" s="42" customFormat="1" ht="39.950000000000003" customHeight="1" thickTop="1" x14ac:dyDescent="0.15">
      <c r="A6" s="57" t="s">
        <v>32</v>
      </c>
      <c r="B6" s="57">
        <v>3</v>
      </c>
      <c r="C6" s="99" t="s">
        <v>39</v>
      </c>
      <c r="D6" s="100"/>
      <c r="E6" s="101"/>
      <c r="F6" s="71">
        <v>2</v>
      </c>
      <c r="G6" s="71">
        <f t="shared" ref="G6:G13" si="0">M6/2.5</f>
        <v>144</v>
      </c>
      <c r="H6" s="71">
        <f t="shared" ref="H6:H13" si="1">G6*5</f>
        <v>720</v>
      </c>
      <c r="I6" s="71">
        <v>5</v>
      </c>
      <c r="J6" s="71">
        <v>2</v>
      </c>
      <c r="K6" s="71">
        <v>2</v>
      </c>
      <c r="L6" s="71">
        <f>F6*5</f>
        <v>10</v>
      </c>
      <c r="M6" s="72">
        <v>360</v>
      </c>
      <c r="N6" s="41"/>
      <c r="O6" s="41"/>
      <c r="P6" s="41"/>
      <c r="Q6" s="41"/>
    </row>
    <row r="7" spans="1:22" s="42" customFormat="1" ht="39.950000000000003" customHeight="1" x14ac:dyDescent="0.15">
      <c r="A7" s="57" t="s">
        <v>32</v>
      </c>
      <c r="B7" s="57">
        <v>9</v>
      </c>
      <c r="C7" s="99" t="s">
        <v>40</v>
      </c>
      <c r="D7" s="100"/>
      <c r="E7" s="101"/>
      <c r="F7" s="71">
        <v>2</v>
      </c>
      <c r="G7" s="71">
        <f t="shared" si="0"/>
        <v>304</v>
      </c>
      <c r="H7" s="71">
        <f t="shared" si="1"/>
        <v>1520</v>
      </c>
      <c r="I7" s="71">
        <v>8</v>
      </c>
      <c r="J7" s="71">
        <v>2</v>
      </c>
      <c r="K7" s="71">
        <v>2</v>
      </c>
      <c r="L7" s="71">
        <f>F7*5</f>
        <v>10</v>
      </c>
      <c r="M7" s="72">
        <v>760</v>
      </c>
      <c r="N7" s="56"/>
      <c r="O7" s="56"/>
      <c r="P7" s="56"/>
      <c r="Q7" s="41"/>
    </row>
    <row r="8" spans="1:22" s="42" customFormat="1" ht="39.950000000000003" customHeight="1" x14ac:dyDescent="0.15">
      <c r="A8" s="57" t="s">
        <v>32</v>
      </c>
      <c r="B8" s="57">
        <v>10</v>
      </c>
      <c r="C8" s="99" t="s">
        <v>41</v>
      </c>
      <c r="D8" s="100"/>
      <c r="E8" s="101"/>
      <c r="F8" s="71">
        <v>3</v>
      </c>
      <c r="G8" s="71">
        <f t="shared" si="0"/>
        <v>452</v>
      </c>
      <c r="H8" s="71">
        <f t="shared" si="1"/>
        <v>2260</v>
      </c>
      <c r="I8" s="71">
        <v>12</v>
      </c>
      <c r="J8" s="71">
        <v>3</v>
      </c>
      <c r="K8" s="71">
        <v>3</v>
      </c>
      <c r="L8" s="71">
        <f>F8*5</f>
        <v>15</v>
      </c>
      <c r="M8" s="72">
        <v>1130</v>
      </c>
      <c r="N8" s="41"/>
      <c r="O8" s="41"/>
      <c r="P8" s="41"/>
      <c r="Q8" s="41"/>
    </row>
    <row r="9" spans="1:22" s="42" customFormat="1" ht="39.950000000000003" customHeight="1" x14ac:dyDescent="0.15">
      <c r="A9" s="57" t="s">
        <v>32</v>
      </c>
      <c r="B9" s="57">
        <v>11</v>
      </c>
      <c r="C9" s="99" t="s">
        <v>42</v>
      </c>
      <c r="D9" s="100"/>
      <c r="E9" s="101"/>
      <c r="F9" s="71">
        <v>2</v>
      </c>
      <c r="G9" s="71">
        <f t="shared" si="0"/>
        <v>348</v>
      </c>
      <c r="H9" s="71">
        <f t="shared" si="1"/>
        <v>1740</v>
      </c>
      <c r="I9" s="71">
        <v>9</v>
      </c>
      <c r="J9" s="71">
        <v>2</v>
      </c>
      <c r="K9" s="71">
        <v>2</v>
      </c>
      <c r="L9" s="71">
        <f t="shared" ref="L9:L12" si="2">F9*5</f>
        <v>10</v>
      </c>
      <c r="M9" s="72">
        <v>870</v>
      </c>
      <c r="N9" s="56"/>
      <c r="O9" s="56"/>
      <c r="P9" s="56"/>
      <c r="Q9" s="41"/>
    </row>
    <row r="10" spans="1:22" s="42" customFormat="1" ht="39.950000000000003" customHeight="1" x14ac:dyDescent="0.15">
      <c r="A10" s="57" t="s">
        <v>32</v>
      </c>
      <c r="B10" s="57">
        <v>12</v>
      </c>
      <c r="C10" s="99" t="s">
        <v>43</v>
      </c>
      <c r="D10" s="100"/>
      <c r="E10" s="101"/>
      <c r="F10" s="71">
        <v>2</v>
      </c>
      <c r="G10" s="71">
        <f t="shared" si="0"/>
        <v>248</v>
      </c>
      <c r="H10" s="71">
        <f t="shared" si="1"/>
        <v>1240</v>
      </c>
      <c r="I10" s="71">
        <v>7</v>
      </c>
      <c r="J10" s="71">
        <v>2</v>
      </c>
      <c r="K10" s="71">
        <v>2</v>
      </c>
      <c r="L10" s="71">
        <f t="shared" si="2"/>
        <v>10</v>
      </c>
      <c r="M10" s="72">
        <v>620</v>
      </c>
      <c r="N10" s="41"/>
      <c r="O10" s="41"/>
      <c r="P10" s="41"/>
      <c r="Q10" s="41"/>
    </row>
    <row r="11" spans="1:22" s="42" customFormat="1" ht="39.950000000000003" customHeight="1" x14ac:dyDescent="0.15">
      <c r="A11" s="57" t="s">
        <v>32</v>
      </c>
      <c r="B11" s="57">
        <v>13</v>
      </c>
      <c r="C11" s="99" t="s">
        <v>44</v>
      </c>
      <c r="D11" s="100"/>
      <c r="E11" s="101"/>
      <c r="F11" s="71">
        <v>2</v>
      </c>
      <c r="G11" s="71">
        <f t="shared" si="0"/>
        <v>276</v>
      </c>
      <c r="H11" s="71">
        <f t="shared" si="1"/>
        <v>1380</v>
      </c>
      <c r="I11" s="71">
        <v>7</v>
      </c>
      <c r="J11" s="71">
        <v>2</v>
      </c>
      <c r="K11" s="71">
        <v>2</v>
      </c>
      <c r="L11" s="71">
        <f t="shared" si="2"/>
        <v>10</v>
      </c>
      <c r="M11" s="72">
        <v>690</v>
      </c>
      <c r="N11" s="56"/>
      <c r="O11" s="56"/>
      <c r="P11" s="56"/>
      <c r="Q11" s="41"/>
    </row>
    <row r="12" spans="1:22" s="42" customFormat="1" ht="39.950000000000003" customHeight="1" x14ac:dyDescent="0.15">
      <c r="A12" s="57" t="s">
        <v>32</v>
      </c>
      <c r="B12" s="57">
        <v>14</v>
      </c>
      <c r="C12" s="99" t="s">
        <v>45</v>
      </c>
      <c r="D12" s="100"/>
      <c r="E12" s="101"/>
      <c r="F12" s="71">
        <v>2</v>
      </c>
      <c r="G12" s="71">
        <f t="shared" si="0"/>
        <v>248</v>
      </c>
      <c r="H12" s="71">
        <f t="shared" si="1"/>
        <v>1240</v>
      </c>
      <c r="I12" s="71">
        <v>7</v>
      </c>
      <c r="J12" s="71">
        <v>2</v>
      </c>
      <c r="K12" s="71">
        <v>2</v>
      </c>
      <c r="L12" s="71">
        <f t="shared" si="2"/>
        <v>10</v>
      </c>
      <c r="M12" s="72">
        <v>620</v>
      </c>
      <c r="N12" s="41"/>
      <c r="O12" s="41"/>
      <c r="P12" s="41"/>
      <c r="Q12" s="41"/>
    </row>
    <row r="13" spans="1:22" s="42" customFormat="1" ht="39.950000000000003" customHeight="1" x14ac:dyDescent="0.15">
      <c r="A13" s="57" t="s">
        <v>32</v>
      </c>
      <c r="B13" s="57">
        <v>17</v>
      </c>
      <c r="C13" s="99" t="s">
        <v>47</v>
      </c>
      <c r="D13" s="100"/>
      <c r="E13" s="101"/>
      <c r="F13" s="71">
        <v>4</v>
      </c>
      <c r="G13" s="71">
        <f t="shared" si="0"/>
        <v>560</v>
      </c>
      <c r="H13" s="71">
        <f t="shared" si="1"/>
        <v>2800</v>
      </c>
      <c r="I13" s="71">
        <v>14</v>
      </c>
      <c r="J13" s="71">
        <v>4</v>
      </c>
      <c r="K13" s="71">
        <v>4</v>
      </c>
      <c r="L13" s="71">
        <f>F13*5</f>
        <v>20</v>
      </c>
      <c r="M13" s="72">
        <v>1400</v>
      </c>
      <c r="N13" s="41"/>
      <c r="O13" s="41"/>
      <c r="P13" s="41"/>
      <c r="Q13" s="41"/>
    </row>
    <row r="14" spans="1:22" s="22" customFormat="1" ht="39.950000000000003" customHeight="1" x14ac:dyDescent="0.15">
      <c r="A14" s="102" t="s">
        <v>31</v>
      </c>
      <c r="B14" s="102"/>
      <c r="C14" s="103"/>
      <c r="D14" s="58" t="s">
        <v>7</v>
      </c>
      <c r="E14" s="69">
        <f>COUNTA(C6:E13)</f>
        <v>8</v>
      </c>
      <c r="F14" s="59">
        <f>SUM(F6:F13)</f>
        <v>19</v>
      </c>
      <c r="G14" s="59">
        <f>SUM(G6:G13)</f>
        <v>2580</v>
      </c>
      <c r="H14" s="59">
        <f>SUM(H6:H13)</f>
        <v>12900</v>
      </c>
      <c r="I14" s="59">
        <f t="shared" ref="I14:M14" si="3">SUM(I6:I13)</f>
        <v>69</v>
      </c>
      <c r="J14" s="59">
        <f t="shared" si="3"/>
        <v>19</v>
      </c>
      <c r="K14" s="59">
        <f t="shared" si="3"/>
        <v>19</v>
      </c>
      <c r="L14" s="59">
        <f>SUM(L6:L13)</f>
        <v>95</v>
      </c>
      <c r="M14" s="59">
        <f t="shared" si="3"/>
        <v>6450</v>
      </c>
      <c r="N14" s="28">
        <f>SUM(N6)</f>
        <v>0</v>
      </c>
      <c r="O14" s="28">
        <f>SUM(O6)</f>
        <v>0</v>
      </c>
      <c r="P14" s="28">
        <f>SUM(P6)</f>
        <v>0</v>
      </c>
      <c r="Q14" s="29"/>
    </row>
    <row r="15" spans="1:22" s="42" customFormat="1" ht="39.950000000000003" customHeight="1" x14ac:dyDescent="0.15">
      <c r="A15" s="57" t="s">
        <v>33</v>
      </c>
      <c r="B15" s="57">
        <v>21</v>
      </c>
      <c r="C15" s="99" t="s">
        <v>46</v>
      </c>
      <c r="D15" s="100"/>
      <c r="E15" s="101"/>
      <c r="F15" s="71">
        <v>1</v>
      </c>
      <c r="G15" s="71">
        <v>60</v>
      </c>
      <c r="H15" s="71">
        <f>G15*5</f>
        <v>300</v>
      </c>
      <c r="I15" s="71">
        <v>5</v>
      </c>
      <c r="J15" s="71">
        <v>1</v>
      </c>
      <c r="K15" s="71">
        <v>1</v>
      </c>
      <c r="L15" s="71">
        <f>F15*5</f>
        <v>5</v>
      </c>
      <c r="M15" s="72">
        <v>149</v>
      </c>
      <c r="N15" s="41"/>
      <c r="O15" s="41"/>
      <c r="P15" s="41"/>
      <c r="Q15" s="41"/>
    </row>
    <row r="16" spans="1:22" s="22" customFormat="1" ht="39.950000000000003" customHeight="1" x14ac:dyDescent="0.15">
      <c r="A16" s="102" t="s">
        <v>34</v>
      </c>
      <c r="B16" s="102"/>
      <c r="C16" s="103"/>
      <c r="D16" s="58" t="s">
        <v>7</v>
      </c>
      <c r="E16" s="59">
        <v>2</v>
      </c>
      <c r="F16" s="28">
        <f t="shared" ref="F16:K16" si="4">SUM(F15:F15)</f>
        <v>1</v>
      </c>
      <c r="G16" s="28">
        <f>SUM(G15:G15)</f>
        <v>60</v>
      </c>
      <c r="H16" s="28">
        <f>SUM(H15:H15)</f>
        <v>300</v>
      </c>
      <c r="I16" s="28">
        <f t="shared" si="4"/>
        <v>5</v>
      </c>
      <c r="J16" s="28">
        <f t="shared" si="4"/>
        <v>1</v>
      </c>
      <c r="K16" s="28">
        <f t="shared" si="4"/>
        <v>1</v>
      </c>
      <c r="L16" s="28">
        <f>SUM(L15:L15)</f>
        <v>5</v>
      </c>
      <c r="M16" s="28">
        <f>SUM(M15:P15)</f>
        <v>149</v>
      </c>
      <c r="N16" s="28">
        <f>SUM(N15)</f>
        <v>0</v>
      </c>
      <c r="O16" s="28">
        <f>SUM(O15)</f>
        <v>0</v>
      </c>
      <c r="P16" s="28">
        <f>SUM(P15)</f>
        <v>0</v>
      </c>
      <c r="Q16" s="29"/>
    </row>
    <row r="17" spans="1:17" s="42" customFormat="1" ht="39.950000000000003" customHeight="1" x14ac:dyDescent="0.15">
      <c r="A17" s="57" t="s">
        <v>37</v>
      </c>
      <c r="B17" s="60"/>
      <c r="C17" s="122"/>
      <c r="D17" s="123"/>
      <c r="E17" s="124"/>
      <c r="F17" s="46"/>
      <c r="G17" s="46"/>
      <c r="H17" s="46"/>
      <c r="I17" s="46"/>
      <c r="J17" s="46"/>
      <c r="K17" s="46"/>
      <c r="L17" s="46"/>
      <c r="M17" s="47"/>
      <c r="N17" s="56"/>
      <c r="O17" s="56"/>
      <c r="P17" s="56"/>
      <c r="Q17" s="41"/>
    </row>
    <row r="18" spans="1:17" s="22" customFormat="1" ht="39.950000000000003" customHeight="1" thickBot="1" x14ac:dyDescent="0.2">
      <c r="A18" s="111" t="s">
        <v>2</v>
      </c>
      <c r="B18" s="112"/>
      <c r="C18" s="113"/>
      <c r="D18" s="30" t="s">
        <v>7</v>
      </c>
      <c r="E18" s="31">
        <v>0</v>
      </c>
      <c r="F18" s="38">
        <f>SUM(F17)</f>
        <v>0</v>
      </c>
      <c r="G18" s="38">
        <f t="shared" ref="G18:L18" si="5">SUM(G17)</f>
        <v>0</v>
      </c>
      <c r="H18" s="38">
        <f t="shared" si="5"/>
        <v>0</v>
      </c>
      <c r="I18" s="38">
        <f t="shared" si="5"/>
        <v>0</v>
      </c>
      <c r="J18" s="38">
        <f t="shared" si="5"/>
        <v>0</v>
      </c>
      <c r="K18" s="38">
        <f t="shared" si="5"/>
        <v>0</v>
      </c>
      <c r="L18" s="38">
        <f t="shared" si="5"/>
        <v>0</v>
      </c>
      <c r="M18" s="32">
        <f>SUM(M17)</f>
        <v>0</v>
      </c>
      <c r="N18" s="32"/>
      <c r="O18" s="32"/>
      <c r="P18" s="32"/>
      <c r="Q18" s="33"/>
    </row>
    <row r="19" spans="1:17" s="22" customFormat="1" ht="39.950000000000003" customHeight="1" thickTop="1" x14ac:dyDescent="0.15">
      <c r="A19" s="114" t="s">
        <v>11</v>
      </c>
      <c r="B19" s="114"/>
      <c r="C19" s="114"/>
      <c r="D19" s="34" t="s">
        <v>8</v>
      </c>
      <c r="E19" s="35">
        <f>SUM(E14+E16+E18)</f>
        <v>10</v>
      </c>
      <c r="F19" s="35">
        <f t="shared" ref="F19:M19" si="6">SUM(F14+F16+F18)</f>
        <v>20</v>
      </c>
      <c r="G19" s="35">
        <f>SUM(G14+G16+G18)</f>
        <v>2640</v>
      </c>
      <c r="H19" s="35">
        <f>SUM(H14+H16+H18)</f>
        <v>13200</v>
      </c>
      <c r="I19" s="35">
        <f t="shared" si="6"/>
        <v>74</v>
      </c>
      <c r="J19" s="35">
        <f t="shared" si="6"/>
        <v>20</v>
      </c>
      <c r="K19" s="35">
        <f t="shared" si="6"/>
        <v>20</v>
      </c>
      <c r="L19" s="35">
        <f>SUM(L14+L16+L18)</f>
        <v>100</v>
      </c>
      <c r="M19" s="35">
        <f t="shared" si="6"/>
        <v>6599</v>
      </c>
      <c r="N19" s="35" t="e">
        <f>N16+#REF!</f>
        <v>#REF!</v>
      </c>
      <c r="O19" s="35" t="e">
        <f>O16+#REF!</f>
        <v>#REF!</v>
      </c>
      <c r="P19" s="35" t="e">
        <f>P16+#REF!</f>
        <v>#REF!</v>
      </c>
      <c r="Q19" s="36"/>
    </row>
  </sheetData>
  <mergeCells count="28">
    <mergeCell ref="A18:C18"/>
    <mergeCell ref="A19:C19"/>
    <mergeCell ref="Q4:Q5"/>
    <mergeCell ref="O4:P4"/>
    <mergeCell ref="F4:F5"/>
    <mergeCell ref="G4:G5"/>
    <mergeCell ref="H4:H5"/>
    <mergeCell ref="I4:I5"/>
    <mergeCell ref="J4:J5"/>
    <mergeCell ref="L4:L5"/>
    <mergeCell ref="K4:K5"/>
    <mergeCell ref="C15:E15"/>
    <mergeCell ref="A16:C16"/>
    <mergeCell ref="C17:E17"/>
    <mergeCell ref="C11:E11"/>
    <mergeCell ref="C12:E12"/>
    <mergeCell ref="A1:C1"/>
    <mergeCell ref="A3:C3"/>
    <mergeCell ref="A4:A5"/>
    <mergeCell ref="B4:B5"/>
    <mergeCell ref="C4:E5"/>
    <mergeCell ref="C13:E13"/>
    <mergeCell ref="A14:C14"/>
    <mergeCell ref="C6:E6"/>
    <mergeCell ref="C7:E7"/>
    <mergeCell ref="C8:E8"/>
    <mergeCell ref="C9:E9"/>
    <mergeCell ref="C10:E10"/>
  </mergeCells>
  <phoneticPr fontId="1"/>
  <pageMargins left="0.98425196850393704" right="0" top="0.55118110236220474" bottom="0.59055118110236227" header="0.51181102362204722" footer="0.51181102362204722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"/>
  <sheetViews>
    <sheetView zoomScale="145" zoomScaleNormal="145" workbookViewId="0">
      <selection activeCell="E13" sqref="E13"/>
    </sheetView>
  </sheetViews>
  <sheetFormatPr defaultRowHeight="13.5" x14ac:dyDescent="0.15"/>
  <cols>
    <col min="1" max="2" width="9.125" bestFit="1" customWidth="1"/>
    <col min="3" max="3" width="17.375" bestFit="1" customWidth="1"/>
    <col min="4" max="4" width="12.25" bestFit="1" customWidth="1"/>
    <col min="5" max="6" width="11.125" bestFit="1" customWidth="1"/>
    <col min="7" max="7" width="10.125" bestFit="1" customWidth="1"/>
  </cols>
  <sheetData>
    <row r="1" spans="1:7" x14ac:dyDescent="0.15">
      <c r="A1" s="125" t="s">
        <v>29</v>
      </c>
      <c r="B1" s="125"/>
      <c r="C1" s="125"/>
      <c r="D1" s="125"/>
      <c r="E1" s="125"/>
      <c r="F1" s="125"/>
      <c r="G1" s="125"/>
    </row>
    <row r="3" spans="1:7" x14ac:dyDescent="0.15">
      <c r="A3" s="126" t="s">
        <v>27</v>
      </c>
      <c r="B3" s="126"/>
      <c r="C3" s="126"/>
      <c r="D3" s="126"/>
      <c r="E3" s="126"/>
      <c r="F3" s="126"/>
      <c r="G3" s="126"/>
    </row>
    <row r="4" spans="1:7" ht="18.75" customHeight="1" x14ac:dyDescent="0.15">
      <c r="A4" s="39" t="s">
        <v>14</v>
      </c>
      <c r="B4" s="39" t="s">
        <v>15</v>
      </c>
      <c r="C4" s="39" t="s">
        <v>30</v>
      </c>
      <c r="D4" s="39" t="s">
        <v>25</v>
      </c>
      <c r="E4" s="39" t="s">
        <v>26</v>
      </c>
      <c r="F4" s="39" t="s">
        <v>19</v>
      </c>
      <c r="G4" s="39" t="s">
        <v>20</v>
      </c>
    </row>
    <row r="5" spans="1:7" ht="18.75" customHeight="1" x14ac:dyDescent="0.15">
      <c r="A5" s="40">
        <v>1</v>
      </c>
      <c r="B5" s="40">
        <v>125</v>
      </c>
      <c r="C5" s="40">
        <v>250</v>
      </c>
      <c r="D5" s="40">
        <v>2</v>
      </c>
      <c r="E5" s="40">
        <v>1</v>
      </c>
      <c r="F5" s="40">
        <v>1</v>
      </c>
      <c r="G5" s="40">
        <v>2</v>
      </c>
    </row>
    <row r="6" spans="1:7" ht="18.75" customHeight="1" x14ac:dyDescent="0.15">
      <c r="C6" s="43"/>
      <c r="D6" s="43"/>
      <c r="G6" s="43"/>
    </row>
    <row r="8" spans="1:7" x14ac:dyDescent="0.15">
      <c r="A8" s="126" t="s">
        <v>28</v>
      </c>
      <c r="B8" s="126"/>
      <c r="C8" s="126"/>
      <c r="D8" s="126"/>
      <c r="E8" s="126"/>
      <c r="F8" s="126"/>
      <c r="G8" s="126"/>
    </row>
    <row r="9" spans="1:7" ht="18.75" customHeight="1" x14ac:dyDescent="0.15">
      <c r="A9" s="39" t="s">
        <v>14</v>
      </c>
      <c r="B9" s="39" t="s">
        <v>15</v>
      </c>
      <c r="C9" s="39" t="s">
        <v>24</v>
      </c>
      <c r="D9" s="39" t="s">
        <v>25</v>
      </c>
      <c r="E9" s="39" t="s">
        <v>26</v>
      </c>
      <c r="F9" s="39" t="s">
        <v>19</v>
      </c>
      <c r="G9" s="39" t="s">
        <v>20</v>
      </c>
    </row>
    <row r="10" spans="1:7" ht="18.75" customHeight="1" x14ac:dyDescent="0.15">
      <c r="A10" s="40">
        <v>1</v>
      </c>
      <c r="B10" s="40">
        <v>125</v>
      </c>
      <c r="C10" s="40">
        <v>625</v>
      </c>
      <c r="D10" s="40">
        <v>5</v>
      </c>
      <c r="E10" s="40">
        <v>1</v>
      </c>
      <c r="F10" s="40">
        <v>1</v>
      </c>
      <c r="G10" s="40">
        <v>5</v>
      </c>
    </row>
    <row r="11" spans="1:7" ht="18.75" customHeight="1" x14ac:dyDescent="0.15">
      <c r="C11" s="43"/>
      <c r="D11" s="43"/>
      <c r="G11" s="43"/>
    </row>
  </sheetData>
  <mergeCells count="3">
    <mergeCell ref="A1:G1"/>
    <mergeCell ref="A3:G3"/>
    <mergeCell ref="A8:G8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電気柵（1.1ｍ）</vt:lpstr>
      <vt:lpstr>電気柵（2.1ｍ）</vt:lpstr>
      <vt:lpstr>１セットあたり目安</vt:lpstr>
      <vt:lpstr>'電気柵（1.1ｍ）'!Print_Area</vt:lpstr>
      <vt:lpstr>'電気柵（2.1ｍ）'!Print_Area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0362</dc:creator>
  <cp:lastModifiedBy>Administrator</cp:lastModifiedBy>
  <cp:lastPrinted>2025-06-10T06:27:38Z</cp:lastPrinted>
  <dcterms:created xsi:type="dcterms:W3CDTF">2011-07-21T02:23:00Z</dcterms:created>
  <dcterms:modified xsi:type="dcterms:W3CDTF">2025-06-19T02:32:44Z</dcterms:modified>
</cp:coreProperties>
</file>